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OCBT試験申込書" sheetId="1" r:id="rId1"/>
  </sheets>
  <definedNames>
    <definedName name="_xlnm.Print_Area" localSheetId="0">'OCBT試験申込書'!$A$1:$AP$121</definedName>
  </definedNames>
  <calcPr fullCalcOnLoad="1"/>
</workbook>
</file>

<file path=xl/sharedStrings.xml><?xml version="1.0" encoding="utf-8"?>
<sst xmlns="http://schemas.openxmlformats.org/spreadsheetml/2006/main" count="130" uniqueCount="110">
  <si>
    <t>電話番号</t>
  </si>
  <si>
    <t>年</t>
  </si>
  <si>
    <t>月</t>
  </si>
  <si>
    <t>日</t>
  </si>
  <si>
    <t>〒</t>
  </si>
  <si>
    <t>受験料</t>
  </si>
  <si>
    <t>＠</t>
  </si>
  <si>
    <t>　　</t>
  </si>
  <si>
    <t>Excel上級</t>
  </si>
  <si>
    <t>PowerP</t>
  </si>
  <si>
    <t>Access</t>
  </si>
  <si>
    <t>Outlook</t>
  </si>
  <si>
    <t>ﾌｧﾝﾀﾞﾒﾝﾀﾙ</t>
  </si>
  <si>
    <t>Ac VBAﾍﾞｰｼｯｸ</t>
  </si>
  <si>
    <t>Ac VBAｽﾀﾝﾀﾞｰﾄﾞ</t>
  </si>
  <si>
    <t>リユース営業士</t>
  </si>
  <si>
    <t>MOS2013</t>
  </si>
  <si>
    <t>Ex VBAﾍﾞｰｼｯｸ</t>
  </si>
  <si>
    <t>MOS2013_CHK</t>
  </si>
  <si>
    <t>part1</t>
  </si>
  <si>
    <t>ビジネス統計スペシャリスト</t>
  </si>
  <si>
    <t>西暦</t>
  </si>
  <si>
    <t>IC３　３科目一括</t>
  </si>
  <si>
    <t>MTA</t>
  </si>
  <si>
    <t>(会員)リユース営業士</t>
  </si>
  <si>
    <t>Rails4ブロンズ</t>
  </si>
  <si>
    <t>Rails5ﾍﾞｰｼｯｸ</t>
  </si>
  <si>
    <t>Rails3ブロンズ</t>
  </si>
  <si>
    <t>ACA　Photoshop CC</t>
  </si>
  <si>
    <t>①受験連絡日</t>
  </si>
  <si>
    <t>②受験料ご入金日</t>
  </si>
  <si>
    <t>姓）</t>
  </si>
  <si>
    <t>名）</t>
  </si>
  <si>
    <t>性別</t>
  </si>
  <si>
    <t>生年月日</t>
  </si>
  <si>
    <t>※１ 確認番号</t>
  </si>
  <si>
    <t>ご住所</t>
  </si>
  <si>
    <t>－</t>
  </si>
  <si>
    <t>チケット番号</t>
  </si>
  <si>
    <t>受験チケット
決済の方</t>
  </si>
  <si>
    <t>希望連絡先</t>
  </si>
  <si>
    <t>円</t>
  </si>
  <si>
    <t>緊急連絡先</t>
  </si>
  <si>
    <t>メール
アドレス</t>
  </si>
  <si>
    <t>申込区分</t>
  </si>
  <si>
    <t>試験当日は、学生証もしくは在学証明書（顔写真付）を必ずお持ちください。（コピー不可）</t>
  </si>
  <si>
    <t>学校名（必須）：</t>
  </si>
  <si>
    <t>勤務先名（任意）：</t>
  </si>
  <si>
    <t>＜弊社記入欄＞</t>
  </si>
  <si>
    <t>振込確認</t>
  </si>
  <si>
    <t>試験申込</t>
  </si>
  <si>
    <t>次ページをご覧ください。</t>
  </si>
  <si>
    <t>フリガナ</t>
  </si>
  <si>
    <t>お名前</t>
  </si>
  <si>
    <t>日</t>
  </si>
  <si>
    <t>申込日：西暦</t>
  </si>
  <si>
    <t>月</t>
  </si>
  <si>
    <t>Odyssey ID</t>
  </si>
  <si>
    <t>※Odyssey IDは受験日までに必ずご自身で取得をお願いします。</t>
  </si>
  <si>
    <t>統計検定</t>
  </si>
  <si>
    <t>ビジネス統計スペシャリスト</t>
  </si>
  <si>
    <t>‥‥‥‥‥‥‥‥‥‥‥‥10,780円</t>
  </si>
  <si>
    <t>‥‥‥‥‥‥‥‥‥‥‥‥ 6,600円</t>
  </si>
  <si>
    <t>データ分析実務スキル検定</t>
  </si>
  <si>
    <t>‥‥‥‥‥‥‥‥‥‥‥ 6,000円(学割 4,000円)</t>
  </si>
  <si>
    <t>‥‥‥‥‥‥‥‥‥‥‥ 7,000円(学割 5,000円)</t>
  </si>
  <si>
    <t>‥‥‥‥‥‥‥‥‥‥‥11,000円</t>
  </si>
  <si>
    <t>‥‥‥‥‥‥‥ 11,000円(学割 5,500円)</t>
  </si>
  <si>
    <t>Communication Exam.</t>
  </si>
  <si>
    <t>‥‥‥‥‥‥‥‥‥‥‥‥‥‥‥ 3,850円</t>
  </si>
  <si>
    <t>‥‥‥‥‥‥‥‥‥‥‥‥‥‥‥ 7,700円</t>
  </si>
  <si>
    <t>‥‥‥‥‥‥‥‥‥‥‥‥‥ 8,800円</t>
  </si>
  <si>
    <t>‥‥‥‥‥‥‥‥‥‥‥  6,930円</t>
  </si>
  <si>
    <t>‥‥‥‥‥‥‥‥‥‥‥  3,465円</t>
  </si>
  <si>
    <t>‥‥‥‥‥‥‥‥‥‥ 13,200円（学割 6,600円）</t>
  </si>
  <si>
    <t>‥‥‥‥‥‥‥‥‥‥16,500円（学割 8,250円）</t>
  </si>
  <si>
    <t>PHP技術者認定試験</t>
  </si>
  <si>
    <t>ヤマハネットワーク技術者認定試験</t>
  </si>
  <si>
    <t>‥‥‥‥‥‥‥‥‥‥ 13,200円（学割 8,800円）</t>
  </si>
  <si>
    <t>受験会場</t>
  </si>
  <si>
    <t>受験日時</t>
  </si>
  <si>
    <t>時</t>
  </si>
  <si>
    <t>分～</t>
  </si>
  <si>
    <t>‥‥‥‥‥‥‥‥‥‥‥ 8,000円(学割 6,000円)</t>
  </si>
  <si>
    <t>‥‥‥‥‥‥‥ 11,000円（学割 5,500円）</t>
  </si>
  <si>
    <t>※　□はチェックを記入してください。試験料はすべて税込表示です。</t>
  </si>
  <si>
    <t>グローバルリテラシー</t>
  </si>
  <si>
    <t>‥‥‥‥‥‥‥‥‥‥‥6,160円</t>
  </si>
  <si>
    <t>‥‥‥‥‥‥‥‥‥‥‥7,700円</t>
  </si>
  <si>
    <t>必ず『受験までの流れについて』をご確認ください。
メール添付される場合はパスワード設定をお願いします。</t>
  </si>
  <si>
    <t>コンタクトセンター試験</t>
  </si>
  <si>
    <t>申込書到着</t>
  </si>
  <si>
    <t>申込
完了連絡</t>
  </si>
  <si>
    <t>連絡担当者</t>
  </si>
  <si>
    <t>申込担当者</t>
  </si>
  <si>
    <t>‥‥‥‥‥‥14,850円(割引価格13,420円)</t>
  </si>
  <si>
    <t>‥‥‥‥‥‥13,200円(割引価格11,880円)</t>
  </si>
  <si>
    <t>令和のマナー検定</t>
  </si>
  <si>
    <t>‥‥‥‥‥‥ 8,800円</t>
  </si>
  <si>
    <t>‥‥‥‥‥‥‥ 4,400円</t>
  </si>
  <si>
    <t>‥‥‥‥‥‥‥‥7,920円</t>
  </si>
  <si>
    <t>‥‥‥‥‥‥ 13,200円 　　　　　　　　　　　　</t>
  </si>
  <si>
    <t>ＯｄｙｓｓｅｙＣＢＴ試験 申込書</t>
  </si>
  <si>
    <t>リユース検定（リユース営業士）</t>
  </si>
  <si>
    <t>‥‥‥‥‥‥14,850円(割引価格13,420円)</t>
  </si>
  <si>
    <t>デジタルアクセシビリティアドバイザー認定試験　</t>
  </si>
  <si>
    <t>　ＶＢＡエキスパート</t>
  </si>
  <si>
    <t>　Rails技術者認定試験</t>
  </si>
  <si>
    <t>　Pythonエンジニア認定試験</t>
  </si>
  <si>
    <t>‥‥‥‥‥‥‥‥‥‥ 16,500円（学割 11,000円）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</si>
</sst>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年&quot;"/>
    <numFmt numFmtId="181" formatCode="[$-411]ggge&quot;年&quot;m&quot;月&quot;d&quot;日&quot;;@"/>
    <numFmt numFmtId="182" formatCode="General&quot;月&quot;"/>
    <numFmt numFmtId="183" formatCode="General&quot;日&quot;"/>
    <numFmt numFmtId="184" formatCode="\(\ \)"/>
    <numFmt numFmtId="185" formatCode="\(@\)"/>
    <numFmt numFmtId="186" formatCode=";;;\(@\)"/>
    <numFmt numFmtId="187" formatCode="\(\ @\ \)"/>
    <numFmt numFmtId="188" formatCode="&quot;¥&quot;#,##0_);\(&quot;¥&quot;#,##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¥&quot;#,##0_);[Red]\(&quot;¥&quot;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b/>
      <sz val="10.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sz val="9"/>
      <color indexed="8"/>
      <name val="MS UI Gothic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2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62" fillId="0" borderId="0" xfId="0" applyFont="1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80" fontId="16" fillId="0" borderId="12" xfId="0" applyNumberFormat="1" applyFont="1" applyBorder="1" applyAlignment="1" applyProtection="1">
      <alignment vertical="center"/>
      <protection/>
    </xf>
    <xf numFmtId="182" fontId="16" fillId="0" borderId="12" xfId="0" applyNumberFormat="1" applyFont="1" applyBorder="1" applyAlignment="1" applyProtection="1">
      <alignment vertical="center"/>
      <protection/>
    </xf>
    <xf numFmtId="183" fontId="1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80" fontId="63" fillId="0" borderId="13" xfId="0" applyNumberFormat="1" applyFont="1" applyBorder="1" applyAlignment="1" applyProtection="1">
      <alignment vertical="center"/>
      <protection/>
    </xf>
    <xf numFmtId="182" fontId="63" fillId="0" borderId="13" xfId="0" applyNumberFormat="1" applyFont="1" applyBorder="1" applyAlignment="1" applyProtection="1">
      <alignment vertical="center"/>
      <protection/>
    </xf>
    <xf numFmtId="183" fontId="63" fillId="0" borderId="13" xfId="0" applyNumberFormat="1" applyFont="1" applyBorder="1" applyAlignment="1" applyProtection="1">
      <alignment vertical="center"/>
      <protection/>
    </xf>
    <xf numFmtId="183" fontId="63" fillId="0" borderId="14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2" fillId="0" borderId="13" xfId="0" applyFont="1" applyFill="1" applyBorder="1" applyAlignment="1" applyProtection="1">
      <alignment vertical="center"/>
      <protection/>
    </xf>
    <xf numFmtId="0" fontId="62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62" fillId="0" borderId="15" xfId="0" applyFont="1" applyFill="1" applyBorder="1" applyAlignment="1" applyProtection="1">
      <alignment vertical="center" wrapText="1"/>
      <protection/>
    </xf>
    <xf numFmtId="6" fontId="62" fillId="0" borderId="0" xfId="58" applyFont="1" applyFill="1" applyBorder="1" applyAlignment="1" applyProtection="1">
      <alignment vertical="center" shrinkToFit="1"/>
      <protection/>
    </xf>
    <xf numFmtId="6" fontId="62" fillId="0" borderId="16" xfId="58" applyFont="1" applyFill="1" applyBorder="1" applyAlignment="1" applyProtection="1">
      <alignment vertical="center" shrinkToFi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180" fontId="63" fillId="0" borderId="18" xfId="0" applyNumberFormat="1" applyFont="1" applyBorder="1" applyAlignment="1" applyProtection="1">
      <alignment vertical="center"/>
      <protection/>
    </xf>
    <xf numFmtId="182" fontId="63" fillId="0" borderId="18" xfId="0" applyNumberFormat="1" applyFont="1" applyBorder="1" applyAlignment="1" applyProtection="1">
      <alignment vertical="center"/>
      <protection/>
    </xf>
    <xf numFmtId="183" fontId="63" fillId="0" borderId="18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left" vertical="center" indent="1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right" vertical="center" wrapText="1"/>
      <protection/>
    </xf>
    <xf numFmtId="0" fontId="62" fillId="0" borderId="20" xfId="0" applyFont="1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63" fillId="0" borderId="18" xfId="0" applyNumberFormat="1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62" fillId="0" borderId="21" xfId="0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>
      <alignment vertical="center"/>
    </xf>
    <xf numFmtId="0" fontId="62" fillId="0" borderId="0" xfId="0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62" fillId="33" borderId="0" xfId="58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2" fillId="0" borderId="25" xfId="58" applyNumberFormat="1" applyFont="1" applyFill="1" applyBorder="1" applyAlignment="1" applyProtection="1">
      <alignment vertical="center" shrinkToFit="1"/>
      <protection/>
    </xf>
    <xf numFmtId="0" fontId="62" fillId="0" borderId="26" xfId="58" applyNumberFormat="1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62" fillId="0" borderId="27" xfId="58" applyNumberFormat="1" applyFont="1" applyFill="1" applyBorder="1" applyAlignment="1" applyProtection="1">
      <alignment vertical="center"/>
      <protection/>
    </xf>
    <xf numFmtId="0" fontId="62" fillId="0" borderId="28" xfId="58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2" fillId="0" borderId="0" xfId="58" applyNumberFormat="1" applyFont="1" applyFill="1" applyBorder="1" applyAlignment="1" applyProtection="1">
      <alignment vertical="center" shrinkToFi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62" fillId="0" borderId="13" xfId="58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right" vertical="center" wrapText="1" indent="1"/>
      <protection/>
    </xf>
    <xf numFmtId="0" fontId="0" fillId="33" borderId="13" xfId="0" applyFill="1" applyBorder="1" applyAlignment="1">
      <alignment vertical="center" shrinkToFit="1"/>
    </xf>
    <xf numFmtId="0" fontId="62" fillId="0" borderId="15" xfId="0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 vertical="center"/>
    </xf>
    <xf numFmtId="0" fontId="62" fillId="0" borderId="17" xfId="58" applyNumberFormat="1" applyFont="1" applyFill="1" applyBorder="1" applyAlignment="1" applyProtection="1">
      <alignment vertical="center" shrinkToFit="1"/>
      <protection/>
    </xf>
    <xf numFmtId="0" fontId="62" fillId="0" borderId="31" xfId="58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horizontal="right" vertical="center"/>
    </xf>
    <xf numFmtId="0" fontId="7" fillId="0" borderId="17" xfId="0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25" fillId="0" borderId="2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" fillId="33" borderId="2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25" fillId="0" borderId="33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 shrinkToFit="1"/>
      <protection/>
    </xf>
    <xf numFmtId="0" fontId="62" fillId="0" borderId="15" xfId="0" applyFont="1" applyFill="1" applyBorder="1" applyAlignment="1" applyProtection="1">
      <alignment horizontal="right" vertical="center" shrinkToFit="1"/>
      <protection/>
    </xf>
    <xf numFmtId="0" fontId="12" fillId="0" borderId="36" xfId="0" applyNumberFormat="1" applyFont="1" applyBorder="1" applyAlignment="1" applyProtection="1">
      <alignment horizontal="center" vertical="center" wrapText="1" shrinkToFit="1"/>
      <protection/>
    </xf>
    <xf numFmtId="0" fontId="12" fillId="0" borderId="37" xfId="0" applyNumberFormat="1" applyFont="1" applyBorder="1" applyAlignment="1" applyProtection="1">
      <alignment horizontal="center" vertical="center" wrapText="1" shrinkToFit="1"/>
      <protection/>
    </xf>
    <xf numFmtId="0" fontId="12" fillId="0" borderId="38" xfId="0" applyNumberFormat="1" applyFont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2" fillId="0" borderId="30" xfId="0" applyFont="1" applyFill="1" applyBorder="1" applyAlignment="1" applyProtection="1">
      <alignment horizontal="right" vertical="center" shrinkToFit="1"/>
      <protection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4" fillId="0" borderId="15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right" vertical="center" shrinkToFit="1"/>
      <protection/>
    </xf>
    <xf numFmtId="0" fontId="62" fillId="0" borderId="31" xfId="0" applyFont="1" applyFill="1" applyBorder="1" applyAlignment="1" applyProtection="1">
      <alignment horizontal="right" vertical="center" shrinkToFit="1"/>
      <protection/>
    </xf>
    <xf numFmtId="0" fontId="62" fillId="0" borderId="0" xfId="0" applyFont="1" applyFill="1" applyBorder="1" applyAlignment="1" applyProtection="1">
      <alignment horizontal="left" vertical="center" indent="1" shrinkToFit="1"/>
      <protection/>
    </xf>
    <xf numFmtId="0" fontId="62" fillId="0" borderId="30" xfId="0" applyFont="1" applyFill="1" applyBorder="1" applyAlignment="1" applyProtection="1">
      <alignment horizontal="left" vertical="center" indent="1" shrinkToFit="1"/>
      <protection/>
    </xf>
    <xf numFmtId="0" fontId="62" fillId="0" borderId="0" xfId="0" applyFont="1" applyFill="1" applyBorder="1" applyAlignment="1" applyProtection="1">
      <alignment horizontal="left" vertical="center" indent="1"/>
      <protection/>
    </xf>
    <xf numFmtId="0" fontId="62" fillId="0" borderId="30" xfId="0" applyFont="1" applyFill="1" applyBorder="1" applyAlignment="1" applyProtection="1">
      <alignment horizontal="left" vertical="center" indent="1"/>
      <protection/>
    </xf>
    <xf numFmtId="0" fontId="62" fillId="0" borderId="0" xfId="58" applyNumberFormat="1" applyFont="1" applyFill="1" applyBorder="1" applyAlignment="1" applyProtection="1">
      <alignment horizontal="right" vertical="center" shrinkToFit="1"/>
      <protection/>
    </xf>
    <xf numFmtId="0" fontId="62" fillId="0" borderId="30" xfId="58" applyNumberFormat="1" applyFont="1" applyFill="1" applyBorder="1" applyAlignment="1" applyProtection="1">
      <alignment horizontal="right" vertical="center" shrinkToFit="1"/>
      <protection/>
    </xf>
    <xf numFmtId="0" fontId="62" fillId="0" borderId="16" xfId="0" applyFont="1" applyFill="1" applyBorder="1" applyAlignment="1" applyProtection="1">
      <alignment horizontal="right" vertical="center" shrinkToFit="1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26" fillId="34" borderId="53" xfId="0" applyFont="1" applyFill="1" applyBorder="1" applyAlignment="1" applyProtection="1">
      <alignment horizontal="center" vertical="center" wrapText="1" shrinkToFit="1"/>
      <protection/>
    </xf>
    <xf numFmtId="0" fontId="26" fillId="34" borderId="54" xfId="0" applyFont="1" applyFill="1" applyBorder="1" applyAlignment="1" applyProtection="1">
      <alignment horizontal="center" vertical="center" wrapText="1" shrinkToFit="1"/>
      <protection/>
    </xf>
    <xf numFmtId="0" fontId="26" fillId="34" borderId="55" xfId="0" applyFont="1" applyFill="1" applyBorder="1" applyAlignment="1" applyProtection="1">
      <alignment horizontal="center" vertical="center" wrapText="1" shrinkToFit="1"/>
      <protection/>
    </xf>
    <xf numFmtId="0" fontId="17" fillId="0" borderId="32" xfId="0" applyNumberFormat="1" applyFont="1" applyBorder="1" applyAlignment="1" applyProtection="1">
      <alignment horizontal="center" vertical="center" shrinkToFit="1"/>
      <protection/>
    </xf>
    <xf numFmtId="0" fontId="17" fillId="0" borderId="13" xfId="0" applyNumberFormat="1" applyFont="1" applyBorder="1" applyAlignment="1" applyProtection="1">
      <alignment horizontal="center" vertical="center" shrinkToFit="1"/>
      <protection/>
    </xf>
    <xf numFmtId="0" fontId="17" fillId="0" borderId="14" xfId="0" applyNumberFormat="1" applyFont="1" applyBorder="1" applyAlignment="1" applyProtection="1">
      <alignment horizontal="center" vertical="center" shrinkToFit="1"/>
      <protection/>
    </xf>
    <xf numFmtId="0" fontId="17" fillId="0" borderId="56" xfId="0" applyNumberFormat="1" applyFont="1" applyBorder="1" applyAlignment="1" applyProtection="1">
      <alignment horizontal="center" vertical="center" shrinkToFit="1"/>
      <protection/>
    </xf>
    <xf numFmtId="0" fontId="17" fillId="0" borderId="57" xfId="0" applyNumberFormat="1" applyFont="1" applyBorder="1" applyAlignment="1" applyProtection="1">
      <alignment horizontal="center" vertical="center" shrinkToFit="1"/>
      <protection/>
    </xf>
    <xf numFmtId="0" fontId="17" fillId="0" borderId="58" xfId="0" applyNumberFormat="1" applyFont="1" applyBorder="1" applyAlignment="1" applyProtection="1">
      <alignment horizontal="center" vertical="center" shrinkToFit="1"/>
      <protection/>
    </xf>
    <xf numFmtId="0" fontId="63" fillId="0" borderId="32" xfId="0" applyFont="1" applyBorder="1" applyAlignment="1" applyProtection="1">
      <alignment horizontal="right" vertical="center"/>
      <protection/>
    </xf>
    <xf numFmtId="0" fontId="63" fillId="0" borderId="13" xfId="0" applyFont="1" applyBorder="1" applyAlignment="1" applyProtection="1">
      <alignment horizontal="right" vertical="center"/>
      <protection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right" vertical="center"/>
      <protection/>
    </xf>
    <xf numFmtId="0" fontId="6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64" xfId="0" applyFont="1" applyBorder="1" applyAlignment="1" applyProtection="1">
      <alignment horizontal="center" vertical="center" shrinkToFit="1"/>
      <protection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31" fontId="0" fillId="0" borderId="68" xfId="0" applyNumberFormat="1" applyBorder="1" applyAlignment="1" applyProtection="1">
      <alignment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31" fontId="0" fillId="0" borderId="62" xfId="0" applyNumberFormat="1" applyBorder="1" applyAlignment="1" applyProtection="1">
      <alignment vertical="center"/>
      <protection/>
    </xf>
    <xf numFmtId="0" fontId="64" fillId="0" borderId="17" xfId="0" applyFont="1" applyFill="1" applyBorder="1" applyAlignment="1" applyProtection="1">
      <alignment horizontal="center" vertical="center" shrinkToFit="1"/>
      <protection/>
    </xf>
    <xf numFmtId="0" fontId="64" fillId="0" borderId="16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Border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4" fillId="0" borderId="70" xfId="0" applyFont="1" applyBorder="1" applyAlignment="1" applyProtection="1">
      <alignment horizontal="center" vertical="center"/>
      <protection/>
    </xf>
    <xf numFmtId="0" fontId="0" fillId="0" borderId="56" xfId="0" applyNumberFormat="1" applyBorder="1" applyAlignment="1" applyProtection="1">
      <alignment vertical="center"/>
      <protection/>
    </xf>
    <xf numFmtId="0" fontId="0" fillId="0" borderId="57" xfId="0" applyNumberFormat="1" applyBorder="1" applyAlignment="1" applyProtection="1">
      <alignment vertical="center"/>
      <protection/>
    </xf>
    <xf numFmtId="0" fontId="0" fillId="0" borderId="58" xfId="0" applyNumberFormat="1" applyBorder="1" applyAlignment="1" applyProtection="1">
      <alignment vertical="center"/>
      <protection/>
    </xf>
    <xf numFmtId="0" fontId="12" fillId="0" borderId="1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71" xfId="0" applyBorder="1" applyAlignment="1" applyProtection="1">
      <alignment vertical="center"/>
      <protection/>
    </xf>
    <xf numFmtId="31" fontId="0" fillId="0" borderId="72" xfId="0" applyNumberFormat="1" applyBorder="1" applyAlignment="1" applyProtection="1">
      <alignment vertical="center"/>
      <protection/>
    </xf>
    <xf numFmtId="31" fontId="0" fillId="0" borderId="73" xfId="0" applyNumberFormat="1" applyBorder="1" applyAlignment="1" applyProtection="1">
      <alignment vertical="center"/>
      <protection/>
    </xf>
    <xf numFmtId="31" fontId="0" fillId="0" borderId="74" xfId="0" applyNumberFormat="1" applyBorder="1" applyAlignment="1" applyProtection="1">
      <alignment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/>
    </xf>
    <xf numFmtId="0" fontId="19" fillId="0" borderId="71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/>
      <protection locked="0"/>
    </xf>
    <xf numFmtId="0" fontId="63" fillId="0" borderId="18" xfId="0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 shrinkToFit="1"/>
      <protection/>
    </xf>
    <xf numFmtId="0" fontId="20" fillId="0" borderId="65" xfId="0" applyFont="1" applyFill="1" applyBorder="1" applyAlignment="1" applyProtection="1">
      <alignment horizontal="center" vertical="center" shrinkToFit="1"/>
      <protection/>
    </xf>
    <xf numFmtId="6" fontId="62" fillId="0" borderId="17" xfId="58" applyFont="1" applyFill="1" applyBorder="1" applyAlignment="1" applyProtection="1">
      <alignment horizontal="right" vertical="center" shrinkToFit="1"/>
      <protection/>
    </xf>
    <xf numFmtId="6" fontId="62" fillId="0" borderId="16" xfId="58" applyFont="1" applyFill="1" applyBorder="1" applyAlignment="1" applyProtection="1">
      <alignment horizontal="right" vertical="center" shrinkToFit="1"/>
      <protection/>
    </xf>
    <xf numFmtId="0" fontId="62" fillId="0" borderId="25" xfId="0" applyFont="1" applyBorder="1" applyAlignment="1">
      <alignment horizontal="right" vertical="center"/>
    </xf>
    <xf numFmtId="0" fontId="62" fillId="0" borderId="80" xfId="0" applyFont="1" applyBorder="1" applyAlignment="1">
      <alignment horizontal="right" vertical="center"/>
    </xf>
    <xf numFmtId="38" fontId="15" fillId="0" borderId="39" xfId="49" applyFont="1" applyBorder="1" applyAlignment="1" applyProtection="1">
      <alignment horizontal="center" vertical="center"/>
      <protection locked="0"/>
    </xf>
    <xf numFmtId="38" fontId="15" fillId="0" borderId="12" xfId="49" applyFont="1" applyBorder="1" applyAlignment="1" applyProtection="1">
      <alignment horizontal="center" vertical="center"/>
      <protection locked="0"/>
    </xf>
    <xf numFmtId="0" fontId="62" fillId="0" borderId="17" xfId="58" applyNumberFormat="1" applyFont="1" applyFill="1" applyBorder="1" applyAlignment="1" applyProtection="1">
      <alignment horizontal="right" vertical="center" indent="1" shrinkToFit="1"/>
      <protection/>
    </xf>
    <xf numFmtId="0" fontId="62" fillId="0" borderId="31" xfId="58" applyNumberFormat="1" applyFont="1" applyFill="1" applyBorder="1" applyAlignment="1" applyProtection="1">
      <alignment horizontal="right" vertical="center" indent="1" shrinkToFit="1"/>
      <protection/>
    </xf>
    <xf numFmtId="0" fontId="62" fillId="0" borderId="0" xfId="58" applyNumberFormat="1" applyFont="1" applyFill="1" applyBorder="1" applyAlignment="1" applyProtection="1">
      <alignment horizontal="right" vertical="center" indent="1" shrinkToFit="1"/>
      <protection/>
    </xf>
    <xf numFmtId="0" fontId="62" fillId="0" borderId="30" xfId="58" applyNumberFormat="1" applyFont="1" applyFill="1" applyBorder="1" applyAlignment="1" applyProtection="1">
      <alignment horizontal="right" vertical="center" indent="1" shrinkToFit="1"/>
      <protection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15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190500</xdr:rowOff>
    </xdr:to>
    <xdr:grpSp>
      <xdr:nvGrpSpPr>
        <xdr:cNvPr id="1" name="グループ化 2"/>
        <xdr:cNvGrpSpPr>
          <a:grpSpLocks/>
        </xdr:cNvGrpSpPr>
      </xdr:nvGrpSpPr>
      <xdr:grpSpPr>
        <a:xfrm>
          <a:off x="57150" y="9848850"/>
          <a:ext cx="1428750" cy="828675"/>
          <a:chOff x="5997087" y="931985"/>
          <a:chExt cx="1543051" cy="804494"/>
        </a:xfrm>
        <a:solidFill>
          <a:srgbClr val="FFFFFF"/>
        </a:solidFill>
      </xdr:grpSpPr>
    </xdr:grpSp>
    <xdr:clientData fLocksWithSheet="0"/>
  </xdr:twoCellAnchor>
  <xdr:twoCellAnchor editAs="oneCell">
    <xdr:from>
      <xdr:col>0</xdr:col>
      <xdr:colOff>85725</xdr:colOff>
      <xdr:row>52</xdr:row>
      <xdr:rowOff>361950</xdr:rowOff>
    </xdr:from>
    <xdr:to>
      <xdr:col>41</xdr:col>
      <xdr:colOff>209550</xdr:colOff>
      <xdr:row>119</xdr:row>
      <xdr:rowOff>38100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1"/>
        <a:srcRect l="1493" t="981" r="2069" b="1428"/>
        <a:stretch>
          <a:fillRect/>
        </a:stretch>
      </xdr:blipFill>
      <xdr:spPr>
        <a:xfrm>
          <a:off x="85725" y="12172950"/>
          <a:ext cx="7591425" cy="1137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8"/>
  <sheetViews>
    <sheetView showGridLines="0" tabSelected="1" view="pageBreakPreview" zoomScale="150" zoomScaleNormal="150" zoomScaleSheetLayoutView="150" workbookViewId="0" topLeftCell="A1">
      <selection activeCell="AD35" sqref="AD35:AP35"/>
    </sheetView>
  </sheetViews>
  <sheetFormatPr defaultColWidth="9.00390625" defaultRowHeight="13.5"/>
  <cols>
    <col min="1" max="4" width="2.75390625" style="1" customWidth="1"/>
    <col min="5" max="8" width="2.125" style="1" customWidth="1"/>
    <col min="9" max="9" width="2.625" style="1" customWidth="1"/>
    <col min="10" max="10" width="3.125" style="1" customWidth="1"/>
    <col min="11" max="12" width="2.625" style="1" customWidth="1"/>
    <col min="13" max="20" width="2.125" style="1" customWidth="1"/>
    <col min="21" max="22" width="1.875" style="1" customWidth="1"/>
    <col min="23" max="25" width="2.125" style="1" customWidth="1"/>
    <col min="26" max="26" width="2.50390625" style="1" customWidth="1"/>
    <col min="27" max="30" width="3.125" style="1" customWidth="1"/>
    <col min="31" max="34" width="2.625" style="1" customWidth="1"/>
    <col min="35" max="41" width="2.125" style="1" customWidth="1"/>
    <col min="42" max="42" width="3.50390625" style="1" customWidth="1"/>
    <col min="43" max="43" width="2.75390625" style="1" customWidth="1"/>
    <col min="44" max="44" width="20.00390625" style="1" hidden="1" customWidth="1"/>
    <col min="45" max="45" width="7.75390625" style="1" hidden="1" customWidth="1"/>
    <col min="46" max="46" width="11.125" style="1" hidden="1" customWidth="1"/>
    <col min="47" max="47" width="6.75390625" style="1" hidden="1" customWidth="1"/>
    <col min="48" max="48" width="7.00390625" style="1" hidden="1" customWidth="1"/>
    <col min="49" max="57" width="2.75390625" style="1" customWidth="1"/>
    <col min="58" max="16384" width="9.00390625" style="1" customWidth="1"/>
  </cols>
  <sheetData>
    <row r="1" spans="1:46" ht="42.75" customHeight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4"/>
      <c r="AS1" s="3"/>
      <c r="AT1" s="3"/>
    </row>
    <row r="2" spans="1:42" ht="4.5" customHeight="1" thickBo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8.5" customHeight="1" thickBot="1" thickTop="1">
      <c r="A3" s="12"/>
      <c r="B3" s="115" t="s">
        <v>89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2"/>
      <c r="AA3" s="199" t="s">
        <v>55</v>
      </c>
      <c r="AB3" s="199"/>
      <c r="AC3" s="199"/>
      <c r="AD3" s="199"/>
      <c r="AE3" s="183"/>
      <c r="AF3" s="183"/>
      <c r="AG3" s="183"/>
      <c r="AH3" s="183"/>
      <c r="AI3" s="28" t="s">
        <v>1</v>
      </c>
      <c r="AJ3" s="183"/>
      <c r="AK3" s="183"/>
      <c r="AL3" s="28" t="s">
        <v>56</v>
      </c>
      <c r="AM3" s="183"/>
      <c r="AN3" s="183"/>
      <c r="AO3" s="28" t="s">
        <v>54</v>
      </c>
      <c r="AP3" s="13"/>
    </row>
    <row r="4" spans="1:42" ht="4.5" customHeight="1" thickTop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6" ht="16.5" customHeight="1" thickBot="1">
      <c r="A5" s="175" t="s">
        <v>29</v>
      </c>
      <c r="B5" s="176"/>
      <c r="C5" s="176"/>
      <c r="D5" s="177"/>
      <c r="E5" s="181" t="s">
        <v>21</v>
      </c>
      <c r="F5" s="182"/>
      <c r="G5" s="182"/>
      <c r="H5" s="195"/>
      <c r="I5" s="195"/>
      <c r="J5" s="195"/>
      <c r="K5" s="24" t="s">
        <v>1</v>
      </c>
      <c r="L5" s="186"/>
      <c r="M5" s="186"/>
      <c r="N5" s="186"/>
      <c r="O5" s="25" t="s">
        <v>2</v>
      </c>
      <c r="P5" s="186"/>
      <c r="Q5" s="186"/>
      <c r="R5" s="186"/>
      <c r="S5" s="26" t="s">
        <v>3</v>
      </c>
      <c r="T5" s="27"/>
      <c r="U5" s="178" t="s">
        <v>30</v>
      </c>
      <c r="V5" s="179"/>
      <c r="W5" s="179"/>
      <c r="X5" s="179"/>
      <c r="Y5" s="179"/>
      <c r="Z5" s="180"/>
      <c r="AA5" s="181" t="s">
        <v>21</v>
      </c>
      <c r="AB5" s="182"/>
      <c r="AC5" s="182"/>
      <c r="AD5" s="195"/>
      <c r="AE5" s="195"/>
      <c r="AF5" s="195"/>
      <c r="AG5" s="195"/>
      <c r="AH5" s="24" t="s">
        <v>1</v>
      </c>
      <c r="AI5" s="186"/>
      <c r="AJ5" s="186"/>
      <c r="AK5" s="186"/>
      <c r="AL5" s="25" t="s">
        <v>2</v>
      </c>
      <c r="AM5" s="186"/>
      <c r="AN5" s="186"/>
      <c r="AO5" s="186"/>
      <c r="AP5" s="27" t="s">
        <v>3</v>
      </c>
      <c r="AS5" s="3"/>
      <c r="AT5" s="3"/>
    </row>
    <row r="6" spans="1:48" ht="18.75" customHeight="1" thickBot="1">
      <c r="A6" s="139" t="s">
        <v>80</v>
      </c>
      <c r="B6" s="140"/>
      <c r="C6" s="140"/>
      <c r="D6" s="140"/>
      <c r="E6" s="184" t="s">
        <v>21</v>
      </c>
      <c r="F6" s="185"/>
      <c r="G6" s="185"/>
      <c r="H6" s="215"/>
      <c r="I6" s="215"/>
      <c r="J6" s="215"/>
      <c r="K6" s="41" t="s">
        <v>1</v>
      </c>
      <c r="L6" s="216"/>
      <c r="M6" s="216"/>
      <c r="N6" s="216"/>
      <c r="O6" s="42" t="s">
        <v>2</v>
      </c>
      <c r="P6" s="216"/>
      <c r="Q6" s="216"/>
      <c r="R6" s="216"/>
      <c r="S6" s="43" t="s">
        <v>3</v>
      </c>
      <c r="T6" s="272"/>
      <c r="U6" s="272"/>
      <c r="V6" s="55" t="s">
        <v>81</v>
      </c>
      <c r="W6" s="273"/>
      <c r="X6" s="273"/>
      <c r="Y6" s="54" t="s">
        <v>82</v>
      </c>
      <c r="Z6" s="54"/>
      <c r="AA6" s="196" t="s">
        <v>79</v>
      </c>
      <c r="AB6" s="197"/>
      <c r="AC6" s="198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3"/>
      <c r="AR6" s="1" t="s">
        <v>16</v>
      </c>
      <c r="AS6" s="3" t="b">
        <v>0</v>
      </c>
      <c r="AT6" s="3" t="e">
        <f>IF(OR(AND(AS6,#REF!),AND(AS6,#REF!),AND(#REF!,#REF!)),1,0)</f>
        <v>#REF!</v>
      </c>
      <c r="AU6" s="1" t="s">
        <v>19</v>
      </c>
      <c r="AV6" s="3" t="b">
        <v>0</v>
      </c>
    </row>
    <row r="7" spans="1:46" ht="13.5" customHeight="1">
      <c r="A7" s="141" t="s">
        <v>52</v>
      </c>
      <c r="B7" s="142"/>
      <c r="C7" s="142"/>
      <c r="D7" s="143"/>
      <c r="E7" s="261"/>
      <c r="F7" s="217"/>
      <c r="G7" s="218"/>
      <c r="H7" s="218"/>
      <c r="I7" s="218"/>
      <c r="J7" s="218"/>
      <c r="K7" s="218"/>
      <c r="L7" s="218"/>
      <c r="M7" s="218"/>
      <c r="N7" s="264"/>
      <c r="O7" s="217"/>
      <c r="P7" s="217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93" t="s">
        <v>33</v>
      </c>
      <c r="AB7" s="193"/>
      <c r="AC7" s="193"/>
      <c r="AD7" s="187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9"/>
      <c r="AR7" s="5" t="s">
        <v>8</v>
      </c>
      <c r="AS7" s="3" t="b">
        <v>0</v>
      </c>
      <c r="AT7" s="6">
        <f>IF(AS7,IF(AND(AS6,AV6,#REF!),10780*2,IF(AS6,10780,12980)),"")</f>
      </c>
    </row>
    <row r="8" spans="1:46" ht="30" customHeight="1" thickBot="1">
      <c r="A8" s="247" t="s">
        <v>53</v>
      </c>
      <c r="B8" s="248"/>
      <c r="C8" s="248"/>
      <c r="D8" s="249"/>
      <c r="E8" s="153" t="s">
        <v>31</v>
      </c>
      <c r="F8" s="149"/>
      <c r="G8" s="262"/>
      <c r="H8" s="262"/>
      <c r="I8" s="262"/>
      <c r="J8" s="262"/>
      <c r="K8" s="262"/>
      <c r="L8" s="262"/>
      <c r="M8" s="262"/>
      <c r="N8" s="263"/>
      <c r="O8" s="149" t="s">
        <v>32</v>
      </c>
      <c r="P8" s="149"/>
      <c r="Q8" s="262"/>
      <c r="R8" s="262"/>
      <c r="S8" s="262"/>
      <c r="T8" s="262"/>
      <c r="U8" s="262"/>
      <c r="V8" s="262"/>
      <c r="W8" s="262"/>
      <c r="X8" s="271"/>
      <c r="Y8" s="271"/>
      <c r="Z8" s="271"/>
      <c r="AA8" s="194"/>
      <c r="AB8" s="194"/>
      <c r="AC8" s="194"/>
      <c r="AD8" s="190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2"/>
      <c r="AR8" s="5" t="s">
        <v>9</v>
      </c>
      <c r="AS8" s="3" t="b">
        <v>0</v>
      </c>
      <c r="AT8" s="6">
        <f>IF(AS8,IF(#REF!,12980,10780),"")</f>
      </c>
    </row>
    <row r="9" spans="1:46" ht="24" customHeight="1" thickBot="1">
      <c r="A9" s="144" t="s">
        <v>34</v>
      </c>
      <c r="B9" s="145"/>
      <c r="C9" s="145"/>
      <c r="D9" s="145"/>
      <c r="E9" s="161" t="s">
        <v>21</v>
      </c>
      <c r="F9" s="162"/>
      <c r="G9" s="162"/>
      <c r="H9" s="162"/>
      <c r="I9" s="158"/>
      <c r="J9" s="158"/>
      <c r="K9" s="158"/>
      <c r="L9" s="158"/>
      <c r="M9" s="158"/>
      <c r="N9" s="16" t="s">
        <v>1</v>
      </c>
      <c r="O9" s="158"/>
      <c r="P9" s="158"/>
      <c r="Q9" s="158"/>
      <c r="R9" s="17" t="s">
        <v>2</v>
      </c>
      <c r="S9" s="158"/>
      <c r="T9" s="158"/>
      <c r="U9" s="158"/>
      <c r="V9" s="18" t="s">
        <v>3</v>
      </c>
      <c r="W9" s="18"/>
      <c r="X9" s="146" t="s">
        <v>35</v>
      </c>
      <c r="Y9" s="147"/>
      <c r="Z9" s="147"/>
      <c r="AA9" s="147"/>
      <c r="AB9" s="147"/>
      <c r="AC9" s="148"/>
      <c r="AD9" s="164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6"/>
      <c r="AR9" s="5"/>
      <c r="AS9" s="3"/>
      <c r="AT9" s="6"/>
    </row>
    <row r="10" spans="1:46" ht="13.5" customHeight="1">
      <c r="A10" s="144" t="s">
        <v>36</v>
      </c>
      <c r="B10" s="145"/>
      <c r="C10" s="145"/>
      <c r="D10" s="145"/>
      <c r="E10" s="19" t="s">
        <v>4</v>
      </c>
      <c r="F10" s="163"/>
      <c r="G10" s="163"/>
      <c r="H10" s="163"/>
      <c r="I10" s="20" t="s">
        <v>37</v>
      </c>
      <c r="J10" s="163"/>
      <c r="K10" s="163"/>
      <c r="L10" s="163"/>
      <c r="M10" s="163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8"/>
      <c r="AR10" s="5" t="s">
        <v>10</v>
      </c>
      <c r="AS10" s="3" t="b">
        <v>0</v>
      </c>
      <c r="AT10" s="6">
        <f>IF(AS10,IF(#REF!,12980,10780),"")</f>
      </c>
    </row>
    <row r="11" spans="1:46" ht="21" customHeight="1">
      <c r="A11" s="144"/>
      <c r="B11" s="145"/>
      <c r="C11" s="145"/>
      <c r="D11" s="145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60"/>
      <c r="AR11" s="5" t="s">
        <v>11</v>
      </c>
      <c r="AS11" s="3" t="b">
        <v>0</v>
      </c>
      <c r="AT11" s="6">
        <f>IF(AS11,IF(#REF!,12980,10780),"")</f>
      </c>
    </row>
    <row r="12" spans="1:46" ht="13.5" customHeight="1">
      <c r="A12" s="208" t="s">
        <v>0</v>
      </c>
      <c r="B12" s="209"/>
      <c r="C12" s="209"/>
      <c r="D12" s="209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265"/>
      <c r="AA12" s="274" t="s">
        <v>40</v>
      </c>
      <c r="AB12" s="275"/>
      <c r="AC12" s="207" t="s">
        <v>39</v>
      </c>
      <c r="AD12" s="207"/>
      <c r="AE12" s="207"/>
      <c r="AF12" s="207"/>
      <c r="AG12" s="210" t="s">
        <v>38</v>
      </c>
      <c r="AH12" s="210"/>
      <c r="AI12" s="210"/>
      <c r="AJ12" s="210"/>
      <c r="AK12" s="210"/>
      <c r="AL12" s="210"/>
      <c r="AM12" s="210"/>
      <c r="AN12" s="210"/>
      <c r="AO12" s="210"/>
      <c r="AP12" s="211"/>
      <c r="AR12" s="5" t="s">
        <v>27</v>
      </c>
      <c r="AS12" s="3" t="b">
        <v>0</v>
      </c>
      <c r="AT12" s="6">
        <f>IF(AS12,11000,"")</f>
      </c>
    </row>
    <row r="13" spans="1:46" ht="23.25" customHeight="1">
      <c r="A13" s="208"/>
      <c r="B13" s="209"/>
      <c r="C13" s="209"/>
      <c r="D13" s="209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266"/>
      <c r="AA13" s="269"/>
      <c r="AB13" s="270"/>
      <c r="AC13" s="207"/>
      <c r="AD13" s="207"/>
      <c r="AE13" s="207"/>
      <c r="AF13" s="207"/>
      <c r="AG13" s="204"/>
      <c r="AH13" s="205"/>
      <c r="AI13" s="205"/>
      <c r="AJ13" s="205"/>
      <c r="AK13" s="205"/>
      <c r="AL13" s="205"/>
      <c r="AM13" s="205"/>
      <c r="AN13" s="205"/>
      <c r="AO13" s="205"/>
      <c r="AP13" s="206"/>
      <c r="AR13" s="5"/>
      <c r="AS13" s="3"/>
      <c r="AT13" s="6"/>
    </row>
    <row r="14" spans="1:46" ht="31.5" customHeight="1">
      <c r="A14" s="208" t="s">
        <v>42</v>
      </c>
      <c r="B14" s="209"/>
      <c r="C14" s="209"/>
      <c r="D14" s="209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00"/>
      <c r="AB14" s="200"/>
      <c r="AC14" s="167" t="s">
        <v>5</v>
      </c>
      <c r="AD14" s="168"/>
      <c r="AE14" s="168"/>
      <c r="AF14" s="168"/>
      <c r="AG14" s="280"/>
      <c r="AH14" s="281"/>
      <c r="AI14" s="281"/>
      <c r="AJ14" s="281"/>
      <c r="AK14" s="281"/>
      <c r="AL14" s="281"/>
      <c r="AM14" s="281"/>
      <c r="AN14" s="281"/>
      <c r="AO14" s="281"/>
      <c r="AP14" s="44" t="s">
        <v>41</v>
      </c>
      <c r="AR14" s="5" t="s">
        <v>25</v>
      </c>
      <c r="AS14" s="3" t="b">
        <v>0</v>
      </c>
      <c r="AT14" s="6">
        <f>IF(AS14,11000,"")</f>
      </c>
    </row>
    <row r="15" spans="1:46" ht="16.5" customHeight="1">
      <c r="A15" s="208" t="s">
        <v>43</v>
      </c>
      <c r="B15" s="209"/>
      <c r="C15" s="209"/>
      <c r="D15" s="209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251" t="s">
        <v>6</v>
      </c>
      <c r="R15" s="254"/>
      <c r="S15" s="254"/>
      <c r="T15" s="254"/>
      <c r="U15" s="254"/>
      <c r="V15" s="254"/>
      <c r="W15" s="254"/>
      <c r="X15" s="254"/>
      <c r="Y15" s="254"/>
      <c r="Z15" s="255"/>
      <c r="AA15" s="253"/>
      <c r="AB15" s="253"/>
      <c r="AC15" s="169" t="s">
        <v>57</v>
      </c>
      <c r="AD15" s="169"/>
      <c r="AE15" s="169"/>
      <c r="AF15" s="169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  <c r="AR15" s="5" t="s">
        <v>26</v>
      </c>
      <c r="AS15" s="3" t="b">
        <v>0</v>
      </c>
      <c r="AT15" s="6">
        <f>IF(AS15,11000,"")</f>
      </c>
    </row>
    <row r="16" spans="1:46" ht="19.5" customHeight="1">
      <c r="A16" s="208"/>
      <c r="B16" s="209"/>
      <c r="C16" s="209"/>
      <c r="D16" s="209"/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252"/>
      <c r="R16" s="256"/>
      <c r="S16" s="256"/>
      <c r="T16" s="256"/>
      <c r="U16" s="256"/>
      <c r="V16" s="256"/>
      <c r="W16" s="256"/>
      <c r="X16" s="256"/>
      <c r="Y16" s="256"/>
      <c r="Z16" s="257"/>
      <c r="AA16" s="253"/>
      <c r="AB16" s="253"/>
      <c r="AC16" s="202" t="s">
        <v>58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3"/>
      <c r="AR16" s="5" t="s">
        <v>23</v>
      </c>
      <c r="AS16" s="3" t="b">
        <v>0</v>
      </c>
      <c r="AT16" s="6">
        <f>IF(AS16,13200,"")</f>
      </c>
    </row>
    <row r="17" spans="1:46" ht="20.25" customHeight="1">
      <c r="A17" s="208" t="s">
        <v>44</v>
      </c>
      <c r="B17" s="209"/>
      <c r="C17" s="209"/>
      <c r="D17" s="209"/>
      <c r="E17" s="150"/>
      <c r="F17" s="151"/>
      <c r="G17" s="151"/>
      <c r="H17" s="151"/>
      <c r="I17" s="151"/>
      <c r="J17" s="152" t="s">
        <v>46</v>
      </c>
      <c r="K17" s="152"/>
      <c r="L17" s="152"/>
      <c r="M17" s="152"/>
      <c r="N17" s="152"/>
      <c r="O17" s="15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3"/>
      <c r="AR17" s="5" t="s">
        <v>28</v>
      </c>
      <c r="AS17" s="3" t="b">
        <v>0</v>
      </c>
      <c r="AT17" s="6">
        <f>IF(AS17,10780,"")</f>
      </c>
    </row>
    <row r="18" spans="1:46" ht="12.75" customHeight="1">
      <c r="A18" s="208"/>
      <c r="B18" s="209"/>
      <c r="C18" s="209"/>
      <c r="D18" s="209"/>
      <c r="E18" s="135" t="s">
        <v>45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7"/>
      <c r="AR18" s="5"/>
      <c r="AS18" s="3" t="b">
        <v>0</v>
      </c>
      <c r="AT18" s="6"/>
    </row>
    <row r="19" spans="1:46" ht="21" customHeight="1">
      <c r="A19" s="208"/>
      <c r="B19" s="209"/>
      <c r="C19" s="209"/>
      <c r="D19" s="209"/>
      <c r="E19" s="124" t="s">
        <v>7</v>
      </c>
      <c r="F19" s="125"/>
      <c r="G19" s="125"/>
      <c r="H19" s="125"/>
      <c r="I19" s="125"/>
      <c r="J19" s="138" t="s">
        <v>47</v>
      </c>
      <c r="K19" s="138"/>
      <c r="L19" s="138"/>
      <c r="M19" s="138"/>
      <c r="N19" s="138"/>
      <c r="O19" s="138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4"/>
      <c r="AR19" s="5" t="s">
        <v>22</v>
      </c>
      <c r="AS19" s="3" t="b">
        <v>0</v>
      </c>
      <c r="AT19" s="6">
        <f>IF(AS19,14850,"")</f>
      </c>
    </row>
    <row r="20" spans="1:46" ht="18" customHeight="1">
      <c r="A20" s="111" t="s">
        <v>59</v>
      </c>
      <c r="B20" s="112"/>
      <c r="C20" s="112"/>
      <c r="D20" s="112"/>
      <c r="E20" s="11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105" t="s">
        <v>108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21"/>
      <c r="AI20" s="21"/>
      <c r="AJ20" s="21"/>
      <c r="AK20" s="21"/>
      <c r="AL20" s="21"/>
      <c r="AM20" s="21"/>
      <c r="AN20" s="21"/>
      <c r="AO20" s="21"/>
      <c r="AP20" s="45"/>
      <c r="AR20" s="5" t="s">
        <v>12</v>
      </c>
      <c r="AS20" s="3" t="b">
        <v>0</v>
      </c>
      <c r="AT20" s="6">
        <f>IF(AS20,5500,"")</f>
      </c>
    </row>
    <row r="21" spans="1:46" ht="18" customHeight="1">
      <c r="A21" s="201"/>
      <c r="B21" s="118"/>
      <c r="C21" s="118"/>
      <c r="D21" s="118"/>
      <c r="E21" s="118"/>
      <c r="F21" s="118"/>
      <c r="G21" s="118"/>
      <c r="H21" s="113" t="s">
        <v>64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4"/>
      <c r="W21" s="118"/>
      <c r="X21" s="118"/>
      <c r="Y21" s="118"/>
      <c r="Z21" s="118"/>
      <c r="AA21" s="118"/>
      <c r="AB21" s="118"/>
      <c r="AC21" s="118"/>
      <c r="AD21" s="118"/>
      <c r="AE21" s="128" t="s">
        <v>67</v>
      </c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9"/>
      <c r="AQ21" s="32"/>
      <c r="AR21" s="33"/>
      <c r="AS21" s="3" t="b">
        <v>0</v>
      </c>
      <c r="AT21" s="6">
        <f>IF(AS21,5500,"")</f>
      </c>
    </row>
    <row r="22" spans="1:46" ht="18" customHeight="1">
      <c r="A22" s="201"/>
      <c r="B22" s="118"/>
      <c r="C22" s="118"/>
      <c r="D22" s="118"/>
      <c r="E22" s="118"/>
      <c r="F22" s="118"/>
      <c r="G22" s="118"/>
      <c r="H22" s="113" t="s">
        <v>65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4"/>
      <c r="W22" s="118"/>
      <c r="X22" s="118"/>
      <c r="Y22" s="118"/>
      <c r="Z22" s="118"/>
      <c r="AA22" s="118"/>
      <c r="AB22" s="118"/>
      <c r="AC22" s="118"/>
      <c r="AD22" s="118"/>
      <c r="AE22" s="128" t="s">
        <v>67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32"/>
      <c r="AR22" s="33"/>
      <c r="AS22" s="3" t="b">
        <v>0</v>
      </c>
      <c r="AT22" s="6">
        <f>IF(AS22,5500,"")</f>
      </c>
    </row>
    <row r="23" spans="1:46" ht="18" customHeight="1">
      <c r="A23" s="60"/>
      <c r="H23" s="113" t="s">
        <v>83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82" t="s">
        <v>107</v>
      </c>
      <c r="X23" s="82"/>
      <c r="Y23" s="82"/>
      <c r="Z23" s="82"/>
      <c r="AA23" s="82"/>
      <c r="AB23" s="82"/>
      <c r="AC23" s="82"/>
      <c r="AD23" s="82"/>
      <c r="AE23" s="82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45"/>
      <c r="AR23" s="5" t="s">
        <v>13</v>
      </c>
      <c r="AS23" s="3" t="b">
        <v>0</v>
      </c>
      <c r="AT23" s="6">
        <f>IF(AS23,13200,"")</f>
      </c>
    </row>
    <row r="24" spans="1:46" ht="18" customHeight="1">
      <c r="A24" s="201"/>
      <c r="B24" s="118"/>
      <c r="C24" s="118"/>
      <c r="D24" s="118"/>
      <c r="E24" s="118"/>
      <c r="F24" s="118"/>
      <c r="G24" s="118"/>
      <c r="H24" s="113" t="s">
        <v>65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8"/>
      <c r="X24" s="118"/>
      <c r="Y24" s="118"/>
      <c r="Z24" s="118"/>
      <c r="AA24" s="118"/>
      <c r="AB24" s="118"/>
      <c r="AC24" s="118"/>
      <c r="AD24" s="118"/>
      <c r="AE24" s="128" t="s">
        <v>67</v>
      </c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R24" s="5" t="s">
        <v>14</v>
      </c>
      <c r="AS24" s="3" t="b">
        <v>0</v>
      </c>
      <c r="AT24" s="6">
        <f>IF(AS24,14850,"")</f>
      </c>
    </row>
    <row r="25" spans="1:46" ht="18" customHeight="1">
      <c r="A25" s="47"/>
      <c r="B25" s="39"/>
      <c r="C25" s="39"/>
      <c r="D25" s="39"/>
      <c r="E25" s="39"/>
      <c r="F25" s="39"/>
      <c r="G25" s="39"/>
      <c r="H25" s="126" t="s">
        <v>64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34"/>
      <c r="W25" s="118"/>
      <c r="X25" s="118"/>
      <c r="Y25" s="118"/>
      <c r="Z25" s="118"/>
      <c r="AA25" s="118"/>
      <c r="AB25" s="118"/>
      <c r="AC25" s="118"/>
      <c r="AD25" s="118"/>
      <c r="AE25" s="128" t="s">
        <v>67</v>
      </c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R25" s="5" t="s">
        <v>17</v>
      </c>
      <c r="AS25" s="3" t="b">
        <v>0</v>
      </c>
      <c r="AT25" s="6">
        <f>IF(AS25,13200,"")</f>
      </c>
    </row>
    <row r="26" spans="1:46" ht="18" customHeight="1">
      <c r="A26" s="111" t="s">
        <v>60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V26" s="57"/>
      <c r="W26" s="118"/>
      <c r="X26" s="118"/>
      <c r="Y26" s="118"/>
      <c r="Z26" s="118"/>
      <c r="AA26" s="118"/>
      <c r="AB26" s="118"/>
      <c r="AC26" s="118"/>
      <c r="AD26" s="118"/>
      <c r="AE26" s="130" t="s">
        <v>101</v>
      </c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1"/>
      <c r="AR26" s="5"/>
      <c r="AS26" s="3" t="b">
        <v>1</v>
      </c>
      <c r="AT26" s="6"/>
    </row>
    <row r="27" spans="1:46" ht="18" customHeight="1">
      <c r="A27" s="46"/>
      <c r="B27" s="38"/>
      <c r="C27" s="38"/>
      <c r="D27" s="38"/>
      <c r="E27" s="38"/>
      <c r="F27" s="38"/>
      <c r="G27" s="38"/>
      <c r="H27" s="38"/>
      <c r="I27" s="38"/>
      <c r="J27" s="38"/>
      <c r="K27" s="113" t="s">
        <v>62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82"/>
      <c r="X27" s="82" t="s">
        <v>90</v>
      </c>
      <c r="Y27" s="82"/>
      <c r="Z27" s="82"/>
      <c r="AA27" s="82"/>
      <c r="AB27" s="82"/>
      <c r="AC27" s="82"/>
      <c r="AD27" s="82"/>
      <c r="AE27" s="82"/>
      <c r="AF27" s="82"/>
      <c r="AG27" s="82"/>
      <c r="AH27" s="21"/>
      <c r="AI27" s="21"/>
      <c r="AJ27" s="21"/>
      <c r="AK27" s="29"/>
      <c r="AL27" s="29"/>
      <c r="AM27" s="29"/>
      <c r="AN27" s="29"/>
      <c r="AO27" s="29"/>
      <c r="AP27" s="49"/>
      <c r="AQ27" s="36"/>
      <c r="AR27" s="30"/>
      <c r="AS27" s="3" t="b">
        <v>1</v>
      </c>
      <c r="AT27" s="6"/>
    </row>
    <row r="28" spans="1:46" ht="18" customHeight="1">
      <c r="A28" s="46"/>
      <c r="B28" s="38"/>
      <c r="C28" s="38"/>
      <c r="D28" s="38"/>
      <c r="E28" s="38"/>
      <c r="F28" s="38"/>
      <c r="G28" s="38"/>
      <c r="H28" s="38"/>
      <c r="I28" s="38"/>
      <c r="J28" s="38"/>
      <c r="K28" s="113" t="s">
        <v>61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  <c r="W28" s="31"/>
      <c r="X28" s="31"/>
      <c r="Y28" s="31"/>
      <c r="Z28" s="31"/>
      <c r="AA28" s="31"/>
      <c r="AB28" s="31"/>
      <c r="AC28" s="31"/>
      <c r="AD28" s="113" t="s">
        <v>69</v>
      </c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9"/>
      <c r="AQ28" s="32"/>
      <c r="AR28" s="33"/>
      <c r="AS28" s="3" t="b">
        <v>0</v>
      </c>
      <c r="AT28" s="6">
        <f>IF(AS28,7700,"")</f>
      </c>
    </row>
    <row r="29" spans="1:46" ht="18" customHeight="1">
      <c r="A29" s="46"/>
      <c r="B29" s="38"/>
      <c r="C29" s="38"/>
      <c r="D29" s="38"/>
      <c r="E29" s="38"/>
      <c r="F29" s="38"/>
      <c r="G29" s="38"/>
      <c r="H29" s="38"/>
      <c r="I29" s="38"/>
      <c r="J29" s="38"/>
      <c r="K29" s="40"/>
      <c r="L29" s="95"/>
      <c r="M29" s="113" t="s">
        <v>99</v>
      </c>
      <c r="N29" s="113"/>
      <c r="O29" s="113"/>
      <c r="P29" s="113"/>
      <c r="Q29" s="113"/>
      <c r="R29" s="113"/>
      <c r="S29" s="113"/>
      <c r="T29" s="113"/>
      <c r="U29" s="113"/>
      <c r="V29" s="114"/>
      <c r="W29" s="31"/>
      <c r="X29" s="31"/>
      <c r="Y29" s="31"/>
      <c r="Z29" s="31"/>
      <c r="AA29" s="31"/>
      <c r="AB29" s="31"/>
      <c r="AC29" s="31"/>
      <c r="AD29" s="132" t="s">
        <v>70</v>
      </c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3"/>
      <c r="AQ29" s="34"/>
      <c r="AR29" s="35"/>
      <c r="AS29" s="3" t="b">
        <v>0</v>
      </c>
      <c r="AT29" s="6">
        <f>IF(AS29,8800,"")</f>
      </c>
    </row>
    <row r="30" spans="1:46" ht="18" customHeight="1">
      <c r="A30" s="47"/>
      <c r="B30" s="39"/>
      <c r="C30" s="39"/>
      <c r="D30" s="39"/>
      <c r="E30" s="39"/>
      <c r="F30" s="39"/>
      <c r="G30" s="39"/>
      <c r="H30" s="39"/>
      <c r="I30" s="39"/>
      <c r="J30" s="39"/>
      <c r="K30" s="96"/>
      <c r="L30" s="96"/>
      <c r="M30" s="276" t="s">
        <v>98</v>
      </c>
      <c r="N30" s="276"/>
      <c r="O30" s="276"/>
      <c r="P30" s="276"/>
      <c r="Q30" s="276"/>
      <c r="R30" s="276"/>
      <c r="S30" s="276"/>
      <c r="T30" s="276"/>
      <c r="U30" s="276"/>
      <c r="V30" s="277"/>
      <c r="W30" s="31"/>
      <c r="X30" s="31"/>
      <c r="Y30" s="31"/>
      <c r="Z30" s="31"/>
      <c r="AA30" s="31"/>
      <c r="AB30" s="31"/>
      <c r="AC30" s="31"/>
      <c r="AD30" s="40"/>
      <c r="AE30" s="113" t="s">
        <v>71</v>
      </c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9"/>
      <c r="AQ30" s="9"/>
      <c r="AR30" s="9"/>
      <c r="AS30" s="3" t="b">
        <v>0</v>
      </c>
      <c r="AT30" s="6">
        <f>IF(AS30,13200,"")</f>
      </c>
    </row>
    <row r="31" spans="1:42" ht="18" customHeight="1">
      <c r="A31" s="48" t="s">
        <v>63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1"/>
      <c r="M31" s="21"/>
      <c r="N31" s="21"/>
      <c r="O31" s="29"/>
      <c r="P31" s="29"/>
      <c r="Q31" s="29"/>
      <c r="R31" s="29"/>
      <c r="S31" s="29"/>
      <c r="T31" s="29"/>
      <c r="U31" s="29"/>
      <c r="V31" s="30"/>
      <c r="W31" s="31"/>
      <c r="X31" s="31"/>
      <c r="Y31" s="31"/>
      <c r="Z31" s="31"/>
      <c r="AA31" s="31"/>
      <c r="AB31" s="31"/>
      <c r="AC31" s="31"/>
      <c r="AD31" s="40"/>
      <c r="AE31" s="40"/>
      <c r="AF31" s="113" t="s">
        <v>73</v>
      </c>
      <c r="AG31" s="113"/>
      <c r="AH31" s="113"/>
      <c r="AI31" s="113"/>
      <c r="AJ31" s="113"/>
      <c r="AK31" s="113"/>
      <c r="AL31" s="113"/>
      <c r="AM31" s="113"/>
      <c r="AN31" s="113"/>
      <c r="AO31" s="113"/>
      <c r="AP31" s="119"/>
    </row>
    <row r="32" spans="1:42" ht="18" customHeight="1">
      <c r="A32" s="46"/>
      <c r="B32" s="38"/>
      <c r="C32" s="38"/>
      <c r="D32" s="38"/>
      <c r="E32" s="38"/>
      <c r="F32" s="38"/>
      <c r="G32" s="38"/>
      <c r="H32" s="38"/>
      <c r="I32" s="38"/>
      <c r="J32" s="38"/>
      <c r="K32" s="258" t="s">
        <v>66</v>
      </c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9"/>
      <c r="W32" s="31"/>
      <c r="X32" s="31"/>
      <c r="Y32" s="31"/>
      <c r="Z32" s="31"/>
      <c r="AA32" s="31"/>
      <c r="AB32" s="31"/>
      <c r="AC32" s="31"/>
      <c r="AD32" s="40"/>
      <c r="AE32" s="40"/>
      <c r="AF32" s="113" t="s">
        <v>72</v>
      </c>
      <c r="AG32" s="113"/>
      <c r="AH32" s="113"/>
      <c r="AI32" s="113"/>
      <c r="AJ32" s="113"/>
      <c r="AK32" s="113"/>
      <c r="AL32" s="113"/>
      <c r="AM32" s="113"/>
      <c r="AN32" s="113"/>
      <c r="AO32" s="113"/>
      <c r="AP32" s="119"/>
    </row>
    <row r="33" spans="1:42" ht="18" customHeight="1">
      <c r="A33" s="48" t="s">
        <v>76</v>
      </c>
      <c r="B33" s="90"/>
      <c r="C33" s="90"/>
      <c r="D33" s="90"/>
      <c r="E33" s="90"/>
      <c r="F33" s="90"/>
      <c r="G33" s="90"/>
      <c r="H33" s="90"/>
      <c r="I33" s="90"/>
      <c r="J33" s="81"/>
      <c r="K33" s="81"/>
      <c r="L33" s="21"/>
      <c r="M33" s="21"/>
      <c r="N33" s="21"/>
      <c r="O33" s="29"/>
      <c r="P33" s="29"/>
      <c r="Q33" s="29"/>
      <c r="R33" s="29"/>
      <c r="S33" s="29"/>
      <c r="T33" s="29"/>
      <c r="U33" s="29"/>
      <c r="V33" s="30"/>
      <c r="W33" s="78"/>
      <c r="X33" s="79"/>
      <c r="Y33" s="79"/>
      <c r="Z33" s="79"/>
      <c r="AA33" s="79"/>
      <c r="AB33" s="79"/>
      <c r="AC33" s="79"/>
      <c r="AD33" s="87"/>
      <c r="AE33" s="87"/>
      <c r="AF33" s="87"/>
      <c r="AG33" s="126" t="s">
        <v>100</v>
      </c>
      <c r="AH33" s="126"/>
      <c r="AI33" s="126"/>
      <c r="AJ33" s="126"/>
      <c r="AK33" s="126"/>
      <c r="AL33" s="126"/>
      <c r="AM33" s="126"/>
      <c r="AN33" s="126"/>
      <c r="AO33" s="126"/>
      <c r="AP33" s="127"/>
    </row>
    <row r="34" spans="1:44" ht="18" customHeight="1">
      <c r="A34" s="46"/>
      <c r="B34" s="38"/>
      <c r="C34" s="38"/>
      <c r="D34" s="38"/>
      <c r="E34" s="38"/>
      <c r="F34" s="38"/>
      <c r="G34" s="38"/>
      <c r="H34" s="120" t="s">
        <v>74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100"/>
      <c r="X34" s="82" t="s">
        <v>103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21"/>
      <c r="AK34" s="29"/>
      <c r="AL34" s="29"/>
      <c r="AM34" s="29"/>
      <c r="AN34" s="29"/>
      <c r="AO34" s="29"/>
      <c r="AP34" s="49"/>
      <c r="AQ34" s="36"/>
      <c r="AR34" s="30"/>
    </row>
    <row r="35" spans="1:46" ht="18" customHeight="1">
      <c r="A35" s="60"/>
      <c r="H35" s="120" t="s">
        <v>74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1"/>
      <c r="W35" s="221"/>
      <c r="X35" s="222"/>
      <c r="Y35" s="222"/>
      <c r="Z35" s="222"/>
      <c r="AA35" s="222"/>
      <c r="AB35" s="222"/>
      <c r="AC35" s="22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3"/>
      <c r="AQ35" s="32"/>
      <c r="AR35" s="33"/>
      <c r="AS35" s="3"/>
      <c r="AT35" s="6"/>
    </row>
    <row r="36" spans="1:46" ht="18" customHeight="1">
      <c r="A36" s="50"/>
      <c r="B36" s="40"/>
      <c r="C36" s="40"/>
      <c r="D36" s="40"/>
      <c r="E36" s="40"/>
      <c r="F36" s="40"/>
      <c r="G36" s="40"/>
      <c r="H36" s="120" t="s">
        <v>75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1"/>
      <c r="W36" s="64"/>
      <c r="X36" s="83" t="s">
        <v>68</v>
      </c>
      <c r="Y36" s="83"/>
      <c r="Z36" s="83"/>
      <c r="AA36" s="83"/>
      <c r="AB36" s="83"/>
      <c r="AC36" s="83"/>
      <c r="AD36" s="83"/>
      <c r="AE36" s="83"/>
      <c r="AF36" s="84"/>
      <c r="AG36" s="84"/>
      <c r="AH36" s="85"/>
      <c r="AI36" s="85"/>
      <c r="AJ36" s="85"/>
      <c r="AK36" s="85"/>
      <c r="AL36" s="85"/>
      <c r="AM36" s="85"/>
      <c r="AN36" s="85"/>
      <c r="AO36" s="85"/>
      <c r="AP36" s="86"/>
      <c r="AQ36" s="9"/>
      <c r="AR36" s="9"/>
      <c r="AS36" s="3"/>
      <c r="AT36" s="6"/>
    </row>
    <row r="37" spans="1:46" ht="18" customHeight="1">
      <c r="A37" s="58"/>
      <c r="B37" s="59"/>
      <c r="C37" s="59"/>
      <c r="D37" s="59"/>
      <c r="E37" s="59"/>
      <c r="F37" s="59"/>
      <c r="G37" s="59"/>
      <c r="H37" s="59"/>
      <c r="I37" s="59"/>
      <c r="J37" s="230" t="s">
        <v>84</v>
      </c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118"/>
      <c r="X37" s="118"/>
      <c r="Y37" s="118"/>
      <c r="Z37" s="118"/>
      <c r="AA37" s="118"/>
      <c r="AB37" s="118"/>
      <c r="AC37" s="118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5"/>
      <c r="AR37" s="5"/>
      <c r="AS37" s="3"/>
      <c r="AT37" s="6"/>
    </row>
    <row r="38" spans="1:46" ht="18" customHeight="1">
      <c r="A38" s="48" t="s">
        <v>86</v>
      </c>
      <c r="B38" s="90"/>
      <c r="C38" s="90"/>
      <c r="D38" s="90"/>
      <c r="E38" s="90"/>
      <c r="F38" s="90"/>
      <c r="G38" s="90"/>
      <c r="H38" s="90"/>
      <c r="I38" s="90"/>
      <c r="J38" s="81"/>
      <c r="K38" s="81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90" t="s">
        <v>77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37"/>
      <c r="AL38" s="37"/>
      <c r="AM38" s="37"/>
      <c r="AN38" s="37"/>
      <c r="AO38" s="37"/>
      <c r="AP38" s="51"/>
      <c r="AR38" s="5" t="s">
        <v>15</v>
      </c>
      <c r="AS38" s="3" t="b">
        <v>0</v>
      </c>
      <c r="AT38" s="6">
        <f>IF(AS38,5500,"")</f>
      </c>
    </row>
    <row r="39" spans="1:42" ht="18" customHeight="1">
      <c r="A39" s="60"/>
      <c r="J39" s="61"/>
      <c r="K39" s="286" t="s">
        <v>88</v>
      </c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7"/>
      <c r="W39" s="110"/>
      <c r="AD39" s="288" t="s">
        <v>78</v>
      </c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9"/>
    </row>
    <row r="40" spans="1:42" ht="18" customHeight="1">
      <c r="A40" s="91"/>
      <c r="B40" s="79"/>
      <c r="C40" s="79"/>
      <c r="D40" s="79"/>
      <c r="E40" s="79"/>
      <c r="F40" s="79"/>
      <c r="G40" s="79"/>
      <c r="H40" s="79"/>
      <c r="I40" s="79"/>
      <c r="J40" s="79"/>
      <c r="K40" s="258" t="s">
        <v>87</v>
      </c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9"/>
      <c r="W40" s="56"/>
      <c r="X40" s="56"/>
      <c r="Y40" s="56"/>
      <c r="Z40" s="56"/>
      <c r="AA40" s="56"/>
      <c r="AB40" s="56"/>
      <c r="AC40" s="56"/>
      <c r="AD40" s="238" t="s">
        <v>109</v>
      </c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9"/>
    </row>
    <row r="41" spans="1:42" ht="18" customHeight="1">
      <c r="A41" s="103" t="s">
        <v>106</v>
      </c>
      <c r="B41" s="104"/>
      <c r="C41" s="104"/>
      <c r="D41" s="104"/>
      <c r="E41" s="104"/>
      <c r="F41" s="104"/>
      <c r="G41" s="104"/>
      <c r="H41" s="104"/>
      <c r="I41" s="104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97"/>
      <c r="X41" s="64" t="s">
        <v>105</v>
      </c>
      <c r="Y41" s="64"/>
      <c r="Z41" s="64"/>
      <c r="AA41" s="64"/>
      <c r="AB41" s="64"/>
      <c r="AC41" s="64"/>
      <c r="AD41" s="65"/>
      <c r="AE41" s="65"/>
      <c r="AF41" s="65"/>
      <c r="AG41" s="65"/>
      <c r="AH41" s="65"/>
      <c r="AI41" s="65"/>
      <c r="AJ41" s="65"/>
      <c r="AK41" s="97"/>
      <c r="AL41" s="88"/>
      <c r="AM41" s="88"/>
      <c r="AN41" s="88"/>
      <c r="AO41" s="70"/>
      <c r="AP41" s="71"/>
    </row>
    <row r="42" spans="1:46" ht="18" customHeight="1">
      <c r="A42" s="98"/>
      <c r="B42" s="99"/>
      <c r="C42" s="99"/>
      <c r="D42" s="99"/>
      <c r="E42" s="99"/>
      <c r="F42" s="99"/>
      <c r="G42" s="99"/>
      <c r="H42" s="99"/>
      <c r="I42" s="232" t="s">
        <v>96</v>
      </c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3"/>
      <c r="W42" s="72"/>
      <c r="X42" s="72"/>
      <c r="Y42" s="72"/>
      <c r="Z42" s="72"/>
      <c r="AA42" s="72"/>
      <c r="AB42" s="72"/>
      <c r="AC42" s="72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4"/>
      <c r="AR42" s="5"/>
      <c r="AS42" s="3"/>
      <c r="AT42" s="4"/>
    </row>
    <row r="43" spans="1:44" ht="18" customHeight="1">
      <c r="A43" s="98"/>
      <c r="B43" s="99"/>
      <c r="C43" s="99"/>
      <c r="D43" s="99"/>
      <c r="E43" s="99"/>
      <c r="F43" s="99"/>
      <c r="G43" s="99"/>
      <c r="H43" s="99"/>
      <c r="I43" s="232" t="s">
        <v>95</v>
      </c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  <c r="W43" s="97" t="s">
        <v>97</v>
      </c>
      <c r="X43" s="82"/>
      <c r="Y43" s="82"/>
      <c r="Z43" s="82"/>
      <c r="AA43" s="82"/>
      <c r="AB43" s="82"/>
      <c r="AC43" s="82"/>
      <c r="AD43" s="82"/>
      <c r="AE43" s="80"/>
      <c r="AF43" s="80"/>
      <c r="AG43" s="80"/>
      <c r="AH43" s="80"/>
      <c r="AI43" s="80"/>
      <c r="AJ43" s="80"/>
      <c r="AK43" s="70"/>
      <c r="AL43" s="70"/>
      <c r="AM43" s="70"/>
      <c r="AN43" s="70"/>
      <c r="AO43" s="70"/>
      <c r="AP43" s="71"/>
      <c r="AR43" s="63"/>
    </row>
    <row r="44" spans="1:44" ht="18" customHeight="1">
      <c r="A44" s="98"/>
      <c r="B44" s="99"/>
      <c r="C44" s="99"/>
      <c r="D44" s="99"/>
      <c r="E44" s="99"/>
      <c r="F44" s="99"/>
      <c r="G44" s="99"/>
      <c r="H44" s="99"/>
      <c r="I44" s="232" t="s">
        <v>96</v>
      </c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3"/>
      <c r="W44" s="92"/>
      <c r="X44" s="56"/>
      <c r="Y44" s="56"/>
      <c r="Z44" s="56"/>
      <c r="AA44" s="56"/>
      <c r="AB44" s="56"/>
      <c r="AC44" s="56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61"/>
      <c r="AR44" s="89"/>
    </row>
    <row r="45" spans="1:44" ht="18" customHeight="1" thickBot="1">
      <c r="A45" s="106"/>
      <c r="B45" s="107"/>
      <c r="C45" s="107"/>
      <c r="D45" s="107"/>
      <c r="E45" s="107"/>
      <c r="F45" s="107"/>
      <c r="G45" s="107"/>
      <c r="H45" s="107"/>
      <c r="I45" s="278" t="s">
        <v>104</v>
      </c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9"/>
      <c r="W45" s="108"/>
      <c r="X45" s="109"/>
      <c r="Y45" s="109"/>
      <c r="Z45" s="109"/>
      <c r="AA45" s="109"/>
      <c r="AB45" s="109"/>
      <c r="AC45" s="109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  <c r="AQ45" s="61"/>
      <c r="AR45" s="89"/>
    </row>
    <row r="46" spans="1:46" ht="4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31"/>
      <c r="Y46" s="31"/>
      <c r="Z46" s="31"/>
      <c r="AA46" s="31"/>
      <c r="AB46" s="31"/>
      <c r="AC46" s="31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R46" s="5"/>
      <c r="AS46" s="3"/>
      <c r="AT46" s="4"/>
    </row>
    <row r="47" spans="1:46" ht="5.25" customHeight="1">
      <c r="A47" s="245"/>
      <c r="B47" s="245"/>
      <c r="C47" s="245"/>
      <c r="D47" s="245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0"/>
      <c r="AJ47" s="240"/>
      <c r="AK47" s="240"/>
      <c r="AL47" s="240"/>
      <c r="AM47" s="240"/>
      <c r="AN47" s="240"/>
      <c r="AO47" s="240"/>
      <c r="AP47" s="240"/>
      <c r="AS47" s="3"/>
      <c r="AT47" s="4"/>
    </row>
    <row r="48" spans="1:46" ht="5.25" customHeight="1">
      <c r="A48" s="223"/>
      <c r="B48" s="223"/>
      <c r="C48" s="223"/>
      <c r="D48" s="223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T48" s="3"/>
    </row>
    <row r="49" spans="1:46" ht="15" customHeight="1" thickBot="1">
      <c r="A49" s="246" t="s">
        <v>48</v>
      </c>
      <c r="B49" s="246"/>
      <c r="C49" s="246"/>
      <c r="D49" s="246"/>
      <c r="E49" s="246"/>
      <c r="F49" s="246"/>
      <c r="G49" s="246"/>
      <c r="H49" s="246"/>
      <c r="I49" s="220"/>
      <c r="J49" s="220"/>
      <c r="K49" s="220"/>
      <c r="L49" s="220"/>
      <c r="M49" s="220"/>
      <c r="N49" s="220"/>
      <c r="O49" s="220"/>
      <c r="P49" s="220"/>
      <c r="Q49" s="67" t="s">
        <v>85</v>
      </c>
      <c r="R49" s="67"/>
      <c r="S49" s="67"/>
      <c r="T49" s="67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R49" s="5" t="s">
        <v>24</v>
      </c>
      <c r="AS49" s="3" t="b">
        <v>0</v>
      </c>
      <c r="AT49" s="6">
        <f>IF(AS49,3850,"")</f>
      </c>
    </row>
    <row r="50" spans="1:46" ht="19.5" customHeight="1">
      <c r="A50" s="228" t="s">
        <v>91</v>
      </c>
      <c r="B50" s="227"/>
      <c r="C50" s="227"/>
      <c r="D50" s="227"/>
      <c r="E50" s="229"/>
      <c r="F50" s="229"/>
      <c r="G50" s="229"/>
      <c r="H50" s="229"/>
      <c r="I50" s="229"/>
      <c r="J50" s="229"/>
      <c r="K50" s="229"/>
      <c r="L50" s="229"/>
      <c r="M50" s="227"/>
      <c r="N50" s="227"/>
      <c r="O50" s="227"/>
      <c r="P50" s="227"/>
      <c r="Q50" s="193" t="s">
        <v>92</v>
      </c>
      <c r="R50" s="227"/>
      <c r="S50" s="227"/>
      <c r="T50" s="227"/>
      <c r="U50" s="227"/>
      <c r="V50" s="241"/>
      <c r="W50" s="242"/>
      <c r="X50" s="242"/>
      <c r="Y50" s="242"/>
      <c r="Z50" s="242"/>
      <c r="AA50" s="242"/>
      <c r="AB50" s="242"/>
      <c r="AC50" s="243"/>
      <c r="AD50" s="227" t="s">
        <v>50</v>
      </c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44"/>
      <c r="AR50" s="7" t="s">
        <v>18</v>
      </c>
      <c r="AS50" s="7"/>
      <c r="AT50" s="8" t="e">
        <f>IF(AND(AS6,OR(#REF!,AS7,AS8,AS10,AS11)),"お取扱い出来ません",0)</f>
        <v>#REF!</v>
      </c>
    </row>
    <row r="51" spans="1:46" ht="19.5" customHeight="1" thickBot="1">
      <c r="A51" s="224" t="s">
        <v>49</v>
      </c>
      <c r="B51" s="225"/>
      <c r="C51" s="225"/>
      <c r="D51" s="225"/>
      <c r="E51" s="226"/>
      <c r="F51" s="226"/>
      <c r="G51" s="226"/>
      <c r="H51" s="226"/>
      <c r="I51" s="226"/>
      <c r="J51" s="226"/>
      <c r="K51" s="226"/>
      <c r="L51" s="226"/>
      <c r="M51" s="225"/>
      <c r="N51" s="225"/>
      <c r="O51" s="225"/>
      <c r="P51" s="225"/>
      <c r="Q51" s="250" t="s">
        <v>93</v>
      </c>
      <c r="R51" s="225"/>
      <c r="S51" s="225"/>
      <c r="T51" s="225"/>
      <c r="U51" s="225"/>
      <c r="V51" s="235"/>
      <c r="W51" s="236"/>
      <c r="X51" s="236"/>
      <c r="Y51" s="236"/>
      <c r="Z51" s="236"/>
      <c r="AA51" s="236"/>
      <c r="AB51" s="236"/>
      <c r="AC51" s="237"/>
      <c r="AD51" s="250" t="s">
        <v>94</v>
      </c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34"/>
      <c r="AR51" s="1" t="s">
        <v>20</v>
      </c>
      <c r="AS51" s="3" t="b">
        <v>0</v>
      </c>
      <c r="AT51" s="4">
        <f>IF(AS51,10780,0)</f>
        <v>0</v>
      </c>
    </row>
    <row r="52" spans="1:42" ht="17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19" t="s">
        <v>51</v>
      </c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6" ht="30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T53" s="2"/>
    </row>
    <row r="54" spans="1:42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ht="13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ht="13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ht="13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ht="13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ht="13.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ht="13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ht="13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ht="13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ht="13.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ht="13.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ht="13.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ht="13.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ht="13.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ht="13.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ht="13.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ht="13.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ht="13.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ht="13.5"/>
  </sheetData>
  <sheetProtection/>
  <mergeCells count="162">
    <mergeCell ref="M30:V30"/>
    <mergeCell ref="H36:V36"/>
    <mergeCell ref="K32:V32"/>
    <mergeCell ref="I44:V44"/>
    <mergeCell ref="I45:V45"/>
    <mergeCell ref="AG14:AO14"/>
    <mergeCell ref="AD35:AP35"/>
    <mergeCell ref="AD37:AP37"/>
    <mergeCell ref="K39:V39"/>
    <mergeCell ref="AD39:AP39"/>
    <mergeCell ref="A22:G22"/>
    <mergeCell ref="T6:U6"/>
    <mergeCell ref="W6:X6"/>
    <mergeCell ref="K28:V28"/>
    <mergeCell ref="AA12:AB12"/>
    <mergeCell ref="AE24:AP24"/>
    <mergeCell ref="A24:G24"/>
    <mergeCell ref="H24:V24"/>
    <mergeCell ref="H23:V23"/>
    <mergeCell ref="A12:D13"/>
    <mergeCell ref="E7:F7"/>
    <mergeCell ref="G8:N8"/>
    <mergeCell ref="G7:N7"/>
    <mergeCell ref="E12:Z13"/>
    <mergeCell ref="J10:M10"/>
    <mergeCell ref="N10:AP10"/>
    <mergeCell ref="AA13:AB13"/>
    <mergeCell ref="Q8:Z8"/>
    <mergeCell ref="A8:D8"/>
    <mergeCell ref="AD51:AG51"/>
    <mergeCell ref="Q15:Q16"/>
    <mergeCell ref="AA15:AB16"/>
    <mergeCell ref="R15:Z16"/>
    <mergeCell ref="AA48:AD48"/>
    <mergeCell ref="Q48:T48"/>
    <mergeCell ref="Q51:U51"/>
    <mergeCell ref="K40:V40"/>
    <mergeCell ref="E47:T47"/>
    <mergeCell ref="A49:H49"/>
    <mergeCell ref="AE47:AF47"/>
    <mergeCell ref="AG47:AH47"/>
    <mergeCell ref="AI47:AL47"/>
    <mergeCell ref="A47:D47"/>
    <mergeCell ref="I49:L49"/>
    <mergeCell ref="M49:P49"/>
    <mergeCell ref="AE48:AF48"/>
    <mergeCell ref="AI48:AL48"/>
    <mergeCell ref="AM47:AP47"/>
    <mergeCell ref="V50:AC50"/>
    <mergeCell ref="AH50:AP50"/>
    <mergeCell ref="W47:Z47"/>
    <mergeCell ref="AA47:AD47"/>
    <mergeCell ref="U47:V47"/>
    <mergeCell ref="Q50:U50"/>
    <mergeCell ref="J37:V37"/>
    <mergeCell ref="I42:V42"/>
    <mergeCell ref="I43:V43"/>
    <mergeCell ref="AH51:AP51"/>
    <mergeCell ref="V51:AC51"/>
    <mergeCell ref="M48:P48"/>
    <mergeCell ref="I48:L48"/>
    <mergeCell ref="AD40:AP40"/>
    <mergeCell ref="AM48:AP48"/>
    <mergeCell ref="AG48:AH48"/>
    <mergeCell ref="A51:D51"/>
    <mergeCell ref="E51:L51"/>
    <mergeCell ref="M51:P51"/>
    <mergeCell ref="AD50:AG50"/>
    <mergeCell ref="A50:D50"/>
    <mergeCell ref="E50:L50"/>
    <mergeCell ref="M50:P50"/>
    <mergeCell ref="A17:D19"/>
    <mergeCell ref="O7:P7"/>
    <mergeCell ref="Q7:Z7"/>
    <mergeCell ref="I9:M9"/>
    <mergeCell ref="P52:Z52"/>
    <mergeCell ref="U48:V48"/>
    <mergeCell ref="W48:Z48"/>
    <mergeCell ref="W35:AC35"/>
    <mergeCell ref="A48:D48"/>
    <mergeCell ref="E48:H48"/>
    <mergeCell ref="H5:J5"/>
    <mergeCell ref="H6:J6"/>
    <mergeCell ref="L5:N5"/>
    <mergeCell ref="L6:N6"/>
    <mergeCell ref="P5:R5"/>
    <mergeCell ref="P6:R6"/>
    <mergeCell ref="AA14:AB14"/>
    <mergeCell ref="A21:G21"/>
    <mergeCell ref="AC16:AP16"/>
    <mergeCell ref="AG13:AP13"/>
    <mergeCell ref="AC12:AF13"/>
    <mergeCell ref="A15:D16"/>
    <mergeCell ref="A14:D14"/>
    <mergeCell ref="AG12:AP12"/>
    <mergeCell ref="E14:Z14"/>
    <mergeCell ref="P19:AP19"/>
    <mergeCell ref="AI5:AK5"/>
    <mergeCell ref="AM5:AO5"/>
    <mergeCell ref="AE3:AH3"/>
    <mergeCell ref="AJ3:AK3"/>
    <mergeCell ref="AD7:AP8"/>
    <mergeCell ref="AA7:AC8"/>
    <mergeCell ref="AD5:AG5"/>
    <mergeCell ref="AA6:AC6"/>
    <mergeCell ref="AA3:AD3"/>
    <mergeCell ref="AC14:AF14"/>
    <mergeCell ref="AC15:AF15"/>
    <mergeCell ref="AG15:AP15"/>
    <mergeCell ref="A1:AP1"/>
    <mergeCell ref="A5:D5"/>
    <mergeCell ref="U5:Z5"/>
    <mergeCell ref="AA5:AC5"/>
    <mergeCell ref="AM3:AN3"/>
    <mergeCell ref="E6:G6"/>
    <mergeCell ref="E5:G5"/>
    <mergeCell ref="E17:I17"/>
    <mergeCell ref="J17:O17"/>
    <mergeCell ref="E8:F8"/>
    <mergeCell ref="E15:P16"/>
    <mergeCell ref="O9:Q9"/>
    <mergeCell ref="E11:AP11"/>
    <mergeCell ref="S9:U9"/>
    <mergeCell ref="E9:H9"/>
    <mergeCell ref="F10:H10"/>
    <mergeCell ref="AD9:AP9"/>
    <mergeCell ref="E18:AP18"/>
    <mergeCell ref="J19:O19"/>
    <mergeCell ref="H22:V22"/>
    <mergeCell ref="A6:D6"/>
    <mergeCell ref="K27:V27"/>
    <mergeCell ref="A7:D7"/>
    <mergeCell ref="A10:D11"/>
    <mergeCell ref="X9:AC9"/>
    <mergeCell ref="A9:D9"/>
    <mergeCell ref="O8:P8"/>
    <mergeCell ref="A20:E20"/>
    <mergeCell ref="AD28:AP28"/>
    <mergeCell ref="AD29:AP29"/>
    <mergeCell ref="H21:V21"/>
    <mergeCell ref="H25:V25"/>
    <mergeCell ref="AE21:AP21"/>
    <mergeCell ref="AE22:AP22"/>
    <mergeCell ref="W21:AD21"/>
    <mergeCell ref="W22:AD22"/>
    <mergeCell ref="W25:AD25"/>
    <mergeCell ref="AG33:AP33"/>
    <mergeCell ref="W24:AD24"/>
    <mergeCell ref="W26:AD26"/>
    <mergeCell ref="AE25:AP25"/>
    <mergeCell ref="AE26:AP26"/>
    <mergeCell ref="AE30:AP30"/>
    <mergeCell ref="A26:L26"/>
    <mergeCell ref="M29:V29"/>
    <mergeCell ref="B3:Y3"/>
    <mergeCell ref="W37:AC37"/>
    <mergeCell ref="AF31:AP31"/>
    <mergeCell ref="H34:V34"/>
    <mergeCell ref="H35:V35"/>
    <mergeCell ref="AF32:AP32"/>
    <mergeCell ref="P17:AP17"/>
    <mergeCell ref="E19:I19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52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システムランド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ｓｙｓｔｅｍｌａｎｄ</dc:creator>
  <cp:keywords/>
  <dc:description/>
  <cp:lastModifiedBy>宮川泰一</cp:lastModifiedBy>
  <cp:lastPrinted>2024-01-24T10:00:42Z</cp:lastPrinted>
  <dcterms:created xsi:type="dcterms:W3CDTF">2008-03-07T05:58:35Z</dcterms:created>
  <dcterms:modified xsi:type="dcterms:W3CDTF">2024-03-30T05:16:44Z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display_urn:schemas-microsoft-com:office:office#SharedWithUsers">
    <vt:lpwstr>2023_システムランド メンバー</vt:lpwstr>
  </property>
  <property fmtid="{D5CDD505-2E9C-101B-9397-08002B2CF9AE}" pid="4" name="SharedWithUsers">
    <vt:lpwstr>80;#2023_システムランド メンバー</vt:lpwstr>
  </property>
</Properties>
</file>